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05" windowWidth="16275" windowHeight="825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I309" i="1" l="1"/>
  <c r="F305" i="1"/>
  <c r="F304" i="1"/>
  <c r="G269" i="1"/>
  <c r="G271" i="1" s="1"/>
  <c r="G268" i="1"/>
  <c r="G253" i="1"/>
  <c r="G252" i="1"/>
  <c r="G238" i="1"/>
  <c r="G237" i="1"/>
  <c r="G222" i="1"/>
  <c r="G221" i="1"/>
  <c r="G224" i="1" s="1"/>
  <c r="E198" i="1"/>
  <c r="H197" i="1" s="1"/>
  <c r="E197" i="1"/>
  <c r="E174" i="1"/>
  <c r="E173" i="1"/>
  <c r="F154" i="1"/>
  <c r="F153" i="1"/>
  <c r="F307" i="1" l="1"/>
  <c r="G255" i="1"/>
  <c r="G240" i="1"/>
  <c r="H173" i="1"/>
  <c r="I153" i="1"/>
  <c r="E119" i="1"/>
  <c r="E120" i="1"/>
  <c r="H119" i="1" s="1"/>
  <c r="E99" i="1"/>
  <c r="E98" i="1"/>
  <c r="E79" i="1"/>
  <c r="E78" i="1"/>
  <c r="F53" i="1"/>
  <c r="F52" i="1"/>
  <c r="E36" i="1"/>
  <c r="E25" i="1"/>
  <c r="E24" i="1"/>
  <c r="F9" i="1"/>
  <c r="D15" i="1" s="1"/>
  <c r="F8" i="1"/>
  <c r="E312" i="1" l="1"/>
  <c r="G310" i="1"/>
  <c r="H78" i="1"/>
  <c r="F55" i="1"/>
  <c r="I8" i="1"/>
  <c r="H98" i="1"/>
  <c r="H24" i="1"/>
</calcChain>
</file>

<file path=xl/sharedStrings.xml><?xml version="1.0" encoding="utf-8"?>
<sst xmlns="http://schemas.openxmlformats.org/spreadsheetml/2006/main" count="247" uniqueCount="119">
  <si>
    <t>n =</t>
  </si>
  <si>
    <t>M =</t>
  </si>
  <si>
    <t>mu =</t>
  </si>
  <si>
    <t>sigma =</t>
  </si>
  <si>
    <t>num =</t>
  </si>
  <si>
    <t>denom =</t>
  </si>
  <si>
    <t>Zm =</t>
  </si>
  <si>
    <t>Mean =</t>
  </si>
  <si>
    <t xml:space="preserve">M = </t>
  </si>
  <si>
    <t>Mu =</t>
  </si>
  <si>
    <t>Num =</t>
  </si>
  <si>
    <t>Denom =</t>
  </si>
  <si>
    <t>n</t>
  </si>
  <si>
    <t>SEM =</t>
  </si>
  <si>
    <t>A</t>
  </si>
  <si>
    <t>B</t>
  </si>
  <si>
    <t xml:space="preserve">alpha = </t>
  </si>
  <si>
    <t>confidence =</t>
  </si>
  <si>
    <t>num</t>
  </si>
  <si>
    <t>denom</t>
  </si>
  <si>
    <t>Ho: mu =1000</t>
  </si>
  <si>
    <t>Ha: u =/ 1000</t>
  </si>
  <si>
    <t>If p &lt;= alpha reject Ho, and if this is not true, then fail to reject Ho</t>
  </si>
  <si>
    <t>p =</t>
  </si>
  <si>
    <t>alpha =</t>
  </si>
  <si>
    <t>Sigma =</t>
  </si>
  <si>
    <t>n=</t>
  </si>
  <si>
    <t>Ho: mu = 100</t>
  </si>
  <si>
    <t>Ha: mu =/ 100</t>
  </si>
  <si>
    <t>GSU students have a mean IQ that = 100</t>
  </si>
  <si>
    <t>GSU students have mean IQ that does not</t>
  </si>
  <si>
    <t>equal 100</t>
  </si>
  <si>
    <t>Ho: mu = 1000</t>
  </si>
  <si>
    <t>Ha: mu =/ 1000</t>
  </si>
  <si>
    <t>GSU students have a mean SAT that equals 100</t>
  </si>
  <si>
    <t>GSU students have mean SAT  that does not</t>
  </si>
  <si>
    <t>equal 1000</t>
  </si>
  <si>
    <t>Ho: mu = 6.5</t>
  </si>
  <si>
    <t>Ha: mu =/ 6.5</t>
  </si>
  <si>
    <t>Other states have dropout that equals 6.5</t>
  </si>
  <si>
    <t>Other states have dropout that does not equal 6.5</t>
  </si>
  <si>
    <t>If p&lt;= alpha, then reject Ho, otherwise fail to reject Ho</t>
  </si>
  <si>
    <t>Decision rule if using p values</t>
  </si>
  <si>
    <t>Decision rule for Zm values</t>
  </si>
  <si>
    <t xml:space="preserve"> Zcritical =</t>
  </si>
  <si>
    <t>If 2 &gt;= |1.96| then reject Ho, otherwise FTR Ho</t>
  </si>
  <si>
    <t>If |Zm| &gt;= |Zcritical| then reject Ho, otherwise FTR Ho</t>
  </si>
  <si>
    <t>If 2.0&gt;= 1.96 then reject Ho, otherwise FTR Ho</t>
  </si>
  <si>
    <t>Ho: mu =100</t>
  </si>
  <si>
    <t>GSU students have an average IQ</t>
  </si>
  <si>
    <t>GSU students have IQ mean differs from 100</t>
  </si>
  <si>
    <t>If |2.33|&gt;= 1.96 then reject Ho</t>
  </si>
  <si>
    <t>GSU students have an SAT = 1000</t>
  </si>
  <si>
    <t>GSU students have SAT mean not equal to 1000</t>
  </si>
  <si>
    <t xml:space="preserve">If |1.897| &gt;= 1.65 …… </t>
  </si>
  <si>
    <t>reject Ho</t>
  </si>
  <si>
    <t xml:space="preserve">If |1.897| &gt;= 1.96 …… </t>
  </si>
  <si>
    <t xml:space="preserve">If |1.897| &gt;= 2.58 …… </t>
  </si>
  <si>
    <t>FTR Ho</t>
  </si>
  <si>
    <t>If |8.18|&gt;= 2.58 then reject Ho</t>
  </si>
  <si>
    <t>Reject Ho</t>
  </si>
  <si>
    <t xml:space="preserve">Z test </t>
  </si>
  <si>
    <t>Examples</t>
  </si>
  <si>
    <t>Ho True</t>
  </si>
  <si>
    <t>Population = GSU students have a mean IQ = 100</t>
  </si>
  <si>
    <t>Ho False</t>
  </si>
  <si>
    <t>Population = GSU students have a mean IQ = 115</t>
  </si>
  <si>
    <t>Hypothesis Testing Scenarios</t>
  </si>
  <si>
    <t>(A)Population: GSU student SAT Verbal Mean = 526.7</t>
  </si>
  <si>
    <t>Ho: Mu = 500</t>
  </si>
  <si>
    <t>Is Ho true or false?</t>
  </si>
  <si>
    <t>False -- why? Because GSU Mean = 526.7 =/ 500</t>
  </si>
  <si>
    <t>Sample Results: n = 53, Mean = 512.3</t>
  </si>
  <si>
    <t>N =</t>
  </si>
  <si>
    <t>Den =</t>
  </si>
  <si>
    <t xml:space="preserve">Alpha = </t>
  </si>
  <si>
    <t>Critical Z =</t>
  </si>
  <si>
    <t>+/- 1.96</t>
  </si>
  <si>
    <t xml:space="preserve">If |0.89|&gt;= 1.96 … </t>
  </si>
  <si>
    <t>Type 2 error was made -- researcher failed to detect a true difference in SAT scores.</t>
  </si>
  <si>
    <t>(B)Population: GSU student IQ Mean = 100</t>
  </si>
  <si>
    <t>Ho: Mu = 100</t>
  </si>
  <si>
    <t>True, why? Because both GSU IQ = 100 and Ho specifies 100</t>
  </si>
  <si>
    <t>Sample Results: n = 36, Mean = 96.2</t>
  </si>
  <si>
    <t xml:space="preserve">If |1.52|&gt;= 1.96 … </t>
  </si>
  <si>
    <t>Correct decision made -- failed to reject a True Ho</t>
  </si>
  <si>
    <t>(c)Population: GSU student IQ Mean = 123</t>
  </si>
  <si>
    <t>False because GSU mean &gt; that specified by Ho</t>
  </si>
  <si>
    <t>Sample Results: n = 86, Mean = 118.6</t>
  </si>
  <si>
    <t xml:space="preserve">If |11.49|&gt;= 1.96 … </t>
  </si>
  <si>
    <t xml:space="preserve">Power is probability of correctly rejecting a false Ho -- it is the probability of </t>
  </si>
  <si>
    <t>detecting a difference or relationship if one exists.</t>
  </si>
  <si>
    <t>(D)Population: GSU student IQ Mean = 100</t>
  </si>
  <si>
    <t>Sample Results: n = 29, Mean = 118.6</t>
  </si>
  <si>
    <t xml:space="preserve">If |6.67|&gt;= 1.96 … </t>
  </si>
  <si>
    <t>Type 1 error -- reject a true null -- claims there is a difference or relationship</t>
  </si>
  <si>
    <t>when in fact there is no difference or relationship in the population</t>
  </si>
  <si>
    <t>(E) Population = Boys reading Mean = 83, Girls reading Mean = 88</t>
  </si>
  <si>
    <t>Ho: no difference in reading mean scores between boys and girls</t>
  </si>
  <si>
    <t>FALSE because there is a difference in mean scores in the population.</t>
  </si>
  <si>
    <t>Sample, n = 15, Boys Mean = 85, Girls Mean = 85</t>
  </si>
  <si>
    <t>Fail to reject Ho (null hypothesis)</t>
  </si>
  <si>
    <t>Type 2 error</t>
  </si>
  <si>
    <t>in motivation is 0.00 (i.e., motivatin mean scores are the same for boys and girls)</t>
  </si>
  <si>
    <t xml:space="preserve">(F) Population: Mean difference between boys and girls </t>
  </si>
  <si>
    <t>Ho: mu boys - mu girls = 0.00</t>
  </si>
  <si>
    <t>Ho: mu boys = my girls</t>
  </si>
  <si>
    <t>Sample data: Motivation mean scores for boys (M = 15.3) and girls (M = 14.8)</t>
  </si>
  <si>
    <t>t value = 0.83</t>
  </si>
  <si>
    <t>p-value = .367</t>
  </si>
  <si>
    <t>alpha = .05</t>
  </si>
  <si>
    <t>If p &lt;= alpha, reject Ho</t>
  </si>
  <si>
    <t>Fail to reject</t>
  </si>
  <si>
    <t>Power via the Z test</t>
  </si>
  <si>
    <t>and Z calculated =</t>
  </si>
  <si>
    <t>?</t>
  </si>
  <si>
    <t xml:space="preserve">Will Ho be rejected given Zcritical = </t>
  </si>
  <si>
    <t>Critical Z = +/-</t>
  </si>
  <si>
    <t xml:space="preserve"> &lt;--- this is the effect size in raw units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</si>
</sst>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164" fontId="0" fillId="0" borderId="0" xfId="0" applyNumberFormat="1"/>
    <xf numFmtId="0" fontId="0" fillId="0" borderId="0" xfId="0" quotePrefix="1"/>
    <xf numFmtId="0" fontId="0" fillId="2" borderId="0" xfId="0" applyFill="1"/>
    <xf numFmtId="0" fontId="0" fillId="3" borderId="0" xfId="0" applyFill="1" applyAlignment="1">
      <alignment horizontal="left"/>
    </xf>
    <xf numFmtId="0" fontId="0" fillId="4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13" Type="http://schemas.openxmlformats.org/officeDocument/2006/relationships/image" Target="../media/image13.emf"/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12" Type="http://schemas.openxmlformats.org/officeDocument/2006/relationships/image" Target="../media/image12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11" Type="http://schemas.openxmlformats.org/officeDocument/2006/relationships/image" Target="../media/image11.emf"/><Relationship Id="rId5" Type="http://schemas.openxmlformats.org/officeDocument/2006/relationships/image" Target="../media/image5.emf"/><Relationship Id="rId10" Type="http://schemas.openxmlformats.org/officeDocument/2006/relationships/image" Target="../media/image10.emf"/><Relationship Id="rId4" Type="http://schemas.openxmlformats.org/officeDocument/2006/relationships/image" Target="../media/image4.emf"/><Relationship Id="rId9" Type="http://schemas.openxmlformats.org/officeDocument/2006/relationships/image" Target="../media/image9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240948</xdr:colOff>
      <xdr:row>1</xdr:row>
      <xdr:rowOff>0</xdr:rowOff>
    </xdr:from>
    <xdr:to>
      <xdr:col>2</xdr:col>
      <xdr:colOff>133351</xdr:colOff>
      <xdr:row>4</xdr:row>
      <xdr:rowOff>152400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0948" y="571500"/>
          <a:ext cx="1273528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</xdr:row>
      <xdr:rowOff>0</xdr:rowOff>
    </xdr:from>
    <xdr:to>
      <xdr:col>5</xdr:col>
      <xdr:colOff>333375</xdr:colOff>
      <xdr:row>5</xdr:row>
      <xdr:rowOff>28575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571500"/>
          <a:ext cx="1552575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114300</xdr:colOff>
      <xdr:row>13</xdr:row>
      <xdr:rowOff>171450</xdr:rowOff>
    </xdr:from>
    <xdr:to>
      <xdr:col>10</xdr:col>
      <xdr:colOff>142875</xdr:colOff>
      <xdr:row>18</xdr:row>
      <xdr:rowOff>104775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0" y="4362450"/>
          <a:ext cx="4714875" cy="885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142875</xdr:colOff>
      <xdr:row>11</xdr:row>
      <xdr:rowOff>57150</xdr:rowOff>
    </xdr:from>
    <xdr:to>
      <xdr:col>1</xdr:col>
      <xdr:colOff>476250</xdr:colOff>
      <xdr:row>12</xdr:row>
      <xdr:rowOff>123825</xdr:rowOff>
    </xdr:to>
    <xdr:pic>
      <xdr:nvPicPr>
        <xdr:cNvPr id="5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3867150"/>
          <a:ext cx="942975" cy="257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381000</xdr:colOff>
      <xdr:row>10</xdr:row>
      <xdr:rowOff>161925</xdr:rowOff>
    </xdr:from>
    <xdr:to>
      <xdr:col>7</xdr:col>
      <xdr:colOff>28575</xdr:colOff>
      <xdr:row>12</xdr:row>
      <xdr:rowOff>161925</xdr:rowOff>
    </xdr:to>
    <xdr:pic>
      <xdr:nvPicPr>
        <xdr:cNvPr id="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19400" y="3781425"/>
          <a:ext cx="1476375" cy="381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39</xdr:row>
      <xdr:rowOff>0</xdr:rowOff>
    </xdr:from>
    <xdr:to>
      <xdr:col>12</xdr:col>
      <xdr:colOff>19050</xdr:colOff>
      <xdr:row>48</xdr:row>
      <xdr:rowOff>161925</xdr:rowOff>
    </xdr:to>
    <xdr:pic>
      <xdr:nvPicPr>
        <xdr:cNvPr id="7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0858500"/>
          <a:ext cx="6696075" cy="1876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180975</xdr:colOff>
      <xdr:row>62</xdr:row>
      <xdr:rowOff>19050</xdr:rowOff>
    </xdr:from>
    <xdr:to>
      <xdr:col>11</xdr:col>
      <xdr:colOff>314325</xdr:colOff>
      <xdr:row>69</xdr:row>
      <xdr:rowOff>123825</xdr:rowOff>
    </xdr:to>
    <xdr:pic>
      <xdr:nvPicPr>
        <xdr:cNvPr id="8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15449550"/>
          <a:ext cx="6810375" cy="1438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80</xdr:row>
      <xdr:rowOff>142875</xdr:rowOff>
    </xdr:from>
    <xdr:to>
      <xdr:col>11</xdr:col>
      <xdr:colOff>247650</xdr:colOff>
      <xdr:row>90</xdr:row>
      <xdr:rowOff>47625</xdr:rowOff>
    </xdr:to>
    <xdr:pic>
      <xdr:nvPicPr>
        <xdr:cNvPr id="9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382875"/>
          <a:ext cx="6924675" cy="1809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100</xdr:row>
      <xdr:rowOff>0</xdr:rowOff>
    </xdr:from>
    <xdr:to>
      <xdr:col>11</xdr:col>
      <xdr:colOff>57150</xdr:colOff>
      <xdr:row>110</xdr:row>
      <xdr:rowOff>85725</xdr:rowOff>
    </xdr:to>
    <xdr:pic>
      <xdr:nvPicPr>
        <xdr:cNvPr id="10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00"/>
          <a:ext cx="6734175" cy="1990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533400</xdr:colOff>
      <xdr:row>127</xdr:row>
      <xdr:rowOff>66675</xdr:rowOff>
    </xdr:from>
    <xdr:to>
      <xdr:col>8</xdr:col>
      <xdr:colOff>476250</xdr:colOff>
      <xdr:row>128</xdr:row>
      <xdr:rowOff>152400</xdr:rowOff>
    </xdr:to>
    <xdr:pic>
      <xdr:nvPicPr>
        <xdr:cNvPr id="11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24260175"/>
          <a:ext cx="4791075" cy="276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138</xdr:row>
      <xdr:rowOff>0</xdr:rowOff>
    </xdr:from>
    <xdr:to>
      <xdr:col>11</xdr:col>
      <xdr:colOff>171450</xdr:colOff>
      <xdr:row>145</xdr:row>
      <xdr:rowOff>66675</xdr:rowOff>
    </xdr:to>
    <xdr:pic>
      <xdr:nvPicPr>
        <xdr:cNvPr id="12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89000"/>
          <a:ext cx="6848475" cy="1400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157</xdr:row>
      <xdr:rowOff>0</xdr:rowOff>
    </xdr:from>
    <xdr:to>
      <xdr:col>11</xdr:col>
      <xdr:colOff>19050</xdr:colOff>
      <xdr:row>165</xdr:row>
      <xdr:rowOff>38100</xdr:rowOff>
    </xdr:to>
    <xdr:pic>
      <xdr:nvPicPr>
        <xdr:cNvPr id="13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9908500"/>
          <a:ext cx="6696075" cy="1562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179</xdr:row>
      <xdr:rowOff>0</xdr:rowOff>
    </xdr:from>
    <xdr:to>
      <xdr:col>11</xdr:col>
      <xdr:colOff>57150</xdr:colOff>
      <xdr:row>189</xdr:row>
      <xdr:rowOff>85725</xdr:rowOff>
    </xdr:to>
    <xdr:pic>
      <xdr:nvPicPr>
        <xdr:cNvPr id="14" name="Picture 13"/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099500"/>
          <a:ext cx="6734175" cy="1990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76200</xdr:colOff>
      <xdr:row>315</xdr:row>
      <xdr:rowOff>133350</xdr:rowOff>
    </xdr:from>
    <xdr:to>
      <xdr:col>11</xdr:col>
      <xdr:colOff>95250</xdr:colOff>
      <xdr:row>318</xdr:row>
      <xdr:rowOff>142875</xdr:rowOff>
    </xdr:to>
    <xdr:pic>
      <xdr:nvPicPr>
        <xdr:cNvPr id="15" name="Picture 14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60140850"/>
          <a:ext cx="6696075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312"/>
  <sheetViews>
    <sheetView tabSelected="1" topLeftCell="A301" workbookViewId="0">
      <selection activeCell="C311" sqref="C311"/>
    </sheetView>
  </sheetViews>
  <sheetFormatPr defaultRowHeight="15" x14ac:dyDescent="0.25"/>
  <cols>
    <col min="2" max="2" width="11.5703125" customWidth="1"/>
    <col min="3" max="3" width="9.42578125" customWidth="1"/>
    <col min="8" max="8" width="6" customWidth="1"/>
  </cols>
  <sheetData>
    <row r="2" spans="2:9" x14ac:dyDescent="0.25">
      <c r="B2" s="1"/>
    </row>
    <row r="7" spans="2:9" x14ac:dyDescent="0.25">
      <c r="B7" t="s">
        <v>0</v>
      </c>
      <c r="C7">
        <v>6</v>
      </c>
    </row>
    <row r="8" spans="2:9" x14ac:dyDescent="0.25">
      <c r="B8" t="s">
        <v>1</v>
      </c>
      <c r="C8">
        <v>446.67</v>
      </c>
      <c r="E8" t="s">
        <v>4</v>
      </c>
      <c r="F8">
        <f>C8-C9</f>
        <v>-53.329999999999984</v>
      </c>
      <c r="H8" t="s">
        <v>6</v>
      </c>
      <c r="I8">
        <f>F8/F9</f>
        <v>-1.3063128798262684</v>
      </c>
    </row>
    <row r="9" spans="2:9" x14ac:dyDescent="0.25">
      <c r="B9" t="s">
        <v>2</v>
      </c>
      <c r="C9">
        <v>500</v>
      </c>
      <c r="E9" t="s">
        <v>5</v>
      </c>
      <c r="F9">
        <f>C10 / (C7^0.5)</f>
        <v>40.824829046386306</v>
      </c>
    </row>
    <row r="10" spans="2:9" x14ac:dyDescent="0.25">
      <c r="B10" t="s">
        <v>3</v>
      </c>
      <c r="C10">
        <v>100</v>
      </c>
    </row>
    <row r="13" spans="2:9" x14ac:dyDescent="0.25">
      <c r="C13" t="s">
        <v>6</v>
      </c>
      <c r="D13">
        <v>1.31</v>
      </c>
    </row>
    <row r="15" spans="2:9" x14ac:dyDescent="0.25">
      <c r="C15" t="s">
        <v>7</v>
      </c>
      <c r="D15">
        <f>C9+ (D13*F9)</f>
        <v>553.480526050766</v>
      </c>
    </row>
    <row r="20" spans="2:8" x14ac:dyDescent="0.25">
      <c r="B20" t="s">
        <v>8</v>
      </c>
      <c r="C20">
        <v>105</v>
      </c>
    </row>
    <row r="21" spans="2:8" x14ac:dyDescent="0.25">
      <c r="B21" t="s">
        <v>9</v>
      </c>
      <c r="C21">
        <v>100</v>
      </c>
    </row>
    <row r="22" spans="2:8" x14ac:dyDescent="0.25">
      <c r="B22" t="s">
        <v>3</v>
      </c>
      <c r="C22">
        <v>15</v>
      </c>
    </row>
    <row r="23" spans="2:8" x14ac:dyDescent="0.25">
      <c r="B23" t="s">
        <v>12</v>
      </c>
      <c r="C23">
        <v>20</v>
      </c>
    </row>
    <row r="24" spans="2:8" x14ac:dyDescent="0.25">
      <c r="D24" t="s">
        <v>10</v>
      </c>
      <c r="E24">
        <f>C20-C21</f>
        <v>5</v>
      </c>
      <c r="G24" t="s">
        <v>6</v>
      </c>
      <c r="H24">
        <f>E24/E25</f>
        <v>1.49071198499986</v>
      </c>
    </row>
    <row r="25" spans="2:8" x14ac:dyDescent="0.25">
      <c r="D25" t="s">
        <v>11</v>
      </c>
      <c r="E25">
        <f>C22/(C23^0.5)</f>
        <v>3.3541019662496843</v>
      </c>
    </row>
    <row r="27" spans="2:8" x14ac:dyDescent="0.25">
      <c r="D27" t="s">
        <v>13</v>
      </c>
      <c r="E27">
        <v>6.7082040000000003</v>
      </c>
      <c r="G27" t="s">
        <v>6</v>
      </c>
      <c r="H27">
        <v>0.74529999999999996</v>
      </c>
    </row>
    <row r="30" spans="2:8" x14ac:dyDescent="0.25">
      <c r="C30" t="s">
        <v>14</v>
      </c>
      <c r="D30">
        <v>85</v>
      </c>
    </row>
    <row r="31" spans="2:8" x14ac:dyDescent="0.25">
      <c r="C31" t="s">
        <v>15</v>
      </c>
      <c r="D31">
        <v>84.99</v>
      </c>
    </row>
    <row r="33" spans="3:5" x14ac:dyDescent="0.25">
      <c r="E33">
        <v>0.1</v>
      </c>
    </row>
    <row r="35" spans="3:5" x14ac:dyDescent="0.25">
      <c r="C35" t="s">
        <v>16</v>
      </c>
      <c r="D35">
        <v>0.1</v>
      </c>
    </row>
    <row r="36" spans="3:5" x14ac:dyDescent="0.25">
      <c r="C36" t="s">
        <v>17</v>
      </c>
      <c r="E36" s="2">
        <f>(1-D35)*100</f>
        <v>90</v>
      </c>
    </row>
    <row r="51" spans="2:8" x14ac:dyDescent="0.25">
      <c r="B51" t="s">
        <v>0</v>
      </c>
      <c r="C51">
        <v>256</v>
      </c>
    </row>
    <row r="52" spans="2:8" x14ac:dyDescent="0.25">
      <c r="B52" t="s">
        <v>1</v>
      </c>
      <c r="C52">
        <v>1025</v>
      </c>
      <c r="E52" t="s">
        <v>18</v>
      </c>
      <c r="F52">
        <f>C52-C54</f>
        <v>25</v>
      </c>
      <c r="H52" t="s">
        <v>20</v>
      </c>
    </row>
    <row r="53" spans="2:8" x14ac:dyDescent="0.25">
      <c r="B53" t="s">
        <v>3</v>
      </c>
      <c r="C53">
        <v>200</v>
      </c>
      <c r="E53" t="s">
        <v>19</v>
      </c>
      <c r="F53">
        <f>C53/ (C51^0.5)</f>
        <v>12.5</v>
      </c>
      <c r="H53" t="s">
        <v>21</v>
      </c>
    </row>
    <row r="54" spans="2:8" x14ac:dyDescent="0.25">
      <c r="B54" t="s">
        <v>2</v>
      </c>
      <c r="C54">
        <v>1000</v>
      </c>
    </row>
    <row r="55" spans="2:8" x14ac:dyDescent="0.25">
      <c r="E55" t="s">
        <v>6</v>
      </c>
      <c r="F55">
        <f>F52/F53</f>
        <v>2</v>
      </c>
    </row>
    <row r="56" spans="2:8" x14ac:dyDescent="0.25">
      <c r="F56">
        <v>-2</v>
      </c>
    </row>
    <row r="58" spans="2:8" x14ac:dyDescent="0.25">
      <c r="B58" t="s">
        <v>22</v>
      </c>
    </row>
    <row r="60" spans="2:8" x14ac:dyDescent="0.25">
      <c r="B60" t="s">
        <v>23</v>
      </c>
      <c r="C60">
        <v>4.5600000000000002E-2</v>
      </c>
      <c r="D60">
        <v>0.17530000000000001</v>
      </c>
    </row>
    <row r="61" spans="2:8" x14ac:dyDescent="0.25">
      <c r="B61" t="s">
        <v>24</v>
      </c>
      <c r="C61">
        <v>0.05</v>
      </c>
    </row>
    <row r="72" spans="2:8" x14ac:dyDescent="0.25">
      <c r="B72" t="s">
        <v>1</v>
      </c>
      <c r="C72">
        <v>109</v>
      </c>
      <c r="F72" t="s">
        <v>27</v>
      </c>
      <c r="H72" t="s">
        <v>29</v>
      </c>
    </row>
    <row r="73" spans="2:8" x14ac:dyDescent="0.25">
      <c r="B73" t="s">
        <v>9</v>
      </c>
      <c r="C73">
        <v>100</v>
      </c>
      <c r="F73" t="s">
        <v>28</v>
      </c>
      <c r="H73" t="s">
        <v>30</v>
      </c>
    </row>
    <row r="74" spans="2:8" x14ac:dyDescent="0.25">
      <c r="B74" t="s">
        <v>25</v>
      </c>
      <c r="C74">
        <v>15</v>
      </c>
      <c r="H74" t="s">
        <v>31</v>
      </c>
    </row>
    <row r="75" spans="2:8" x14ac:dyDescent="0.25">
      <c r="B75" t="s">
        <v>26</v>
      </c>
      <c r="C75">
        <v>25</v>
      </c>
    </row>
    <row r="76" spans="2:8" x14ac:dyDescent="0.25">
      <c r="B76" t="s">
        <v>24</v>
      </c>
      <c r="C76">
        <v>0.05</v>
      </c>
    </row>
    <row r="78" spans="2:8" x14ac:dyDescent="0.25">
      <c r="D78" t="s">
        <v>18</v>
      </c>
      <c r="E78">
        <f>C72-C73</f>
        <v>9</v>
      </c>
      <c r="G78" t="s">
        <v>6</v>
      </c>
      <c r="H78">
        <f>E78/E79</f>
        <v>3</v>
      </c>
    </row>
    <row r="79" spans="2:8" x14ac:dyDescent="0.25">
      <c r="D79" t="s">
        <v>19</v>
      </c>
      <c r="E79">
        <f>C74/(C75^0.5)</f>
        <v>3</v>
      </c>
    </row>
    <row r="80" spans="2:8" x14ac:dyDescent="0.25">
      <c r="G80" t="s">
        <v>23</v>
      </c>
      <c r="H80">
        <v>2.5999999999999999E-3</v>
      </c>
    </row>
    <row r="92" spans="2:7" x14ac:dyDescent="0.25">
      <c r="B92" t="s">
        <v>1</v>
      </c>
      <c r="C92">
        <v>971</v>
      </c>
      <c r="E92" t="s">
        <v>32</v>
      </c>
      <c r="G92" t="s">
        <v>34</v>
      </c>
    </row>
    <row r="93" spans="2:7" x14ac:dyDescent="0.25">
      <c r="B93" t="s">
        <v>9</v>
      </c>
      <c r="C93">
        <v>1000</v>
      </c>
      <c r="E93" t="s">
        <v>33</v>
      </c>
      <c r="G93" t="s">
        <v>35</v>
      </c>
    </row>
    <row r="94" spans="2:7" x14ac:dyDescent="0.25">
      <c r="B94" t="s">
        <v>25</v>
      </c>
      <c r="C94">
        <v>100</v>
      </c>
      <c r="G94" t="s">
        <v>36</v>
      </c>
    </row>
    <row r="95" spans="2:7" x14ac:dyDescent="0.25">
      <c r="B95" t="s">
        <v>26</v>
      </c>
      <c r="C95">
        <v>40</v>
      </c>
    </row>
    <row r="96" spans="2:7" x14ac:dyDescent="0.25">
      <c r="B96" t="s">
        <v>24</v>
      </c>
      <c r="C96">
        <v>0.1</v>
      </c>
    </row>
    <row r="98" spans="4:9" x14ac:dyDescent="0.25">
      <c r="D98" t="s">
        <v>18</v>
      </c>
      <c r="E98">
        <f>C92-C93</f>
        <v>-29</v>
      </c>
      <c r="G98" t="s">
        <v>6</v>
      </c>
      <c r="H98">
        <f>E98/E99</f>
        <v>-1.83412104289766</v>
      </c>
      <c r="I98">
        <v>-1.83</v>
      </c>
    </row>
    <row r="99" spans="4:9" x14ac:dyDescent="0.25">
      <c r="D99" t="s">
        <v>19</v>
      </c>
      <c r="E99">
        <f>C94/(C95^0.5)</f>
        <v>15.811388300841896</v>
      </c>
    </row>
    <row r="100" spans="4:9" x14ac:dyDescent="0.25">
      <c r="G100" t="s">
        <v>23</v>
      </c>
      <c r="I100">
        <v>6.7199999999999996E-2</v>
      </c>
    </row>
    <row r="113" spans="1:8" x14ac:dyDescent="0.25">
      <c r="B113" t="s">
        <v>1</v>
      </c>
      <c r="C113">
        <v>4.4000000000000004</v>
      </c>
      <c r="E113" t="s">
        <v>37</v>
      </c>
      <c r="G113" t="s">
        <v>39</v>
      </c>
    </row>
    <row r="114" spans="1:8" x14ac:dyDescent="0.25">
      <c r="B114" t="s">
        <v>9</v>
      </c>
      <c r="C114">
        <v>6.5</v>
      </c>
      <c r="E114" t="s">
        <v>38</v>
      </c>
      <c r="G114" t="s">
        <v>40</v>
      </c>
    </row>
    <row r="115" spans="1:8" x14ac:dyDescent="0.25">
      <c r="B115" t="s">
        <v>25</v>
      </c>
      <c r="C115">
        <v>1.76</v>
      </c>
    </row>
    <row r="116" spans="1:8" x14ac:dyDescent="0.25">
      <c r="B116" t="s">
        <v>26</v>
      </c>
      <c r="C116">
        <v>47</v>
      </c>
    </row>
    <row r="117" spans="1:8" x14ac:dyDescent="0.25">
      <c r="B117" t="s">
        <v>24</v>
      </c>
      <c r="C117">
        <v>0.05</v>
      </c>
    </row>
    <row r="119" spans="1:8" x14ac:dyDescent="0.25">
      <c r="D119" t="s">
        <v>18</v>
      </c>
      <c r="E119">
        <f>C113-C114</f>
        <v>-2.0999999999999996</v>
      </c>
      <c r="G119" t="s">
        <v>6</v>
      </c>
      <c r="H119">
        <f>E119/E120</f>
        <v>-8.1800424209330629</v>
      </c>
    </row>
    <row r="120" spans="1:8" x14ac:dyDescent="0.25">
      <c r="D120" t="s">
        <v>19</v>
      </c>
      <c r="E120">
        <f>C115/(C116^0.5)</f>
        <v>0.25672238503629441</v>
      </c>
    </row>
    <row r="121" spans="1:8" x14ac:dyDescent="0.25">
      <c r="G121" t="s">
        <v>23</v>
      </c>
      <c r="H121">
        <v>2.0000000000000001E-4</v>
      </c>
    </row>
    <row r="124" spans="1:8" x14ac:dyDescent="0.25">
      <c r="A124" t="s">
        <v>42</v>
      </c>
    </row>
    <row r="125" spans="1:8" x14ac:dyDescent="0.25">
      <c r="B125" t="s">
        <v>41</v>
      </c>
    </row>
    <row r="127" spans="1:8" x14ac:dyDescent="0.25">
      <c r="A127" t="s">
        <v>43</v>
      </c>
    </row>
    <row r="130" spans="2:7" x14ac:dyDescent="0.25">
      <c r="B130" t="s">
        <v>46</v>
      </c>
    </row>
    <row r="132" spans="2:7" x14ac:dyDescent="0.25">
      <c r="B132" t="s">
        <v>24</v>
      </c>
      <c r="C132">
        <v>0.05</v>
      </c>
      <c r="D132" t="s">
        <v>44</v>
      </c>
      <c r="E132">
        <v>1.96</v>
      </c>
      <c r="G132" t="s">
        <v>47</v>
      </c>
    </row>
    <row r="133" spans="2:7" x14ac:dyDescent="0.25">
      <c r="B133" t="s">
        <v>24</v>
      </c>
      <c r="C133">
        <v>0.01</v>
      </c>
      <c r="D133" t="s">
        <v>44</v>
      </c>
      <c r="E133">
        <v>2.58</v>
      </c>
    </row>
    <row r="134" spans="2:7" x14ac:dyDescent="0.25">
      <c r="B134" t="s">
        <v>24</v>
      </c>
      <c r="C134">
        <v>0.1</v>
      </c>
      <c r="D134" t="s">
        <v>44</v>
      </c>
      <c r="E134">
        <v>1.65</v>
      </c>
    </row>
    <row r="136" spans="2:7" x14ac:dyDescent="0.25">
      <c r="B136" t="s">
        <v>6</v>
      </c>
      <c r="C136">
        <v>2</v>
      </c>
    </row>
    <row r="137" spans="2:7" x14ac:dyDescent="0.25">
      <c r="B137" t="s">
        <v>45</v>
      </c>
    </row>
    <row r="147" spans="2:9" x14ac:dyDescent="0.25">
      <c r="C147" t="s">
        <v>1</v>
      </c>
      <c r="D147">
        <v>93</v>
      </c>
      <c r="F147" t="s">
        <v>48</v>
      </c>
      <c r="H147" t="s">
        <v>49</v>
      </c>
    </row>
    <row r="148" spans="2:9" x14ac:dyDescent="0.25">
      <c r="C148" t="s">
        <v>9</v>
      </c>
      <c r="D148">
        <v>100</v>
      </c>
      <c r="F148" t="s">
        <v>28</v>
      </c>
      <c r="H148" t="s">
        <v>50</v>
      </c>
    </row>
    <row r="149" spans="2:9" x14ac:dyDescent="0.25">
      <c r="C149" t="s">
        <v>25</v>
      </c>
      <c r="D149">
        <v>15</v>
      </c>
    </row>
    <row r="150" spans="2:9" x14ac:dyDescent="0.25">
      <c r="C150" t="s">
        <v>26</v>
      </c>
      <c r="D150">
        <v>25</v>
      </c>
    </row>
    <row r="151" spans="2:9" x14ac:dyDescent="0.25">
      <c r="C151" t="s">
        <v>24</v>
      </c>
      <c r="D151">
        <v>0.05</v>
      </c>
    </row>
    <row r="153" spans="2:9" x14ac:dyDescent="0.25">
      <c r="E153" t="s">
        <v>18</v>
      </c>
      <c r="F153">
        <f>D147-D148</f>
        <v>-7</v>
      </c>
      <c r="H153" t="s">
        <v>6</v>
      </c>
      <c r="I153">
        <f>F153/F154</f>
        <v>-2.3333333333333335</v>
      </c>
    </row>
    <row r="154" spans="2:9" x14ac:dyDescent="0.25">
      <c r="E154" t="s">
        <v>19</v>
      </c>
      <c r="F154">
        <f>D149/(D150^0.5)</f>
        <v>3</v>
      </c>
    </row>
    <row r="156" spans="2:9" x14ac:dyDescent="0.25">
      <c r="B156" t="s">
        <v>51</v>
      </c>
    </row>
    <row r="167" spans="2:8" x14ac:dyDescent="0.25">
      <c r="B167" t="s">
        <v>1</v>
      </c>
      <c r="C167">
        <v>1030</v>
      </c>
      <c r="E167" t="s">
        <v>20</v>
      </c>
      <c r="G167" t="s">
        <v>52</v>
      </c>
    </row>
    <row r="168" spans="2:8" x14ac:dyDescent="0.25">
      <c r="B168" t="s">
        <v>9</v>
      </c>
      <c r="C168">
        <v>1000</v>
      </c>
      <c r="E168" t="s">
        <v>33</v>
      </c>
      <c r="G168" t="s">
        <v>53</v>
      </c>
    </row>
    <row r="169" spans="2:8" x14ac:dyDescent="0.25">
      <c r="B169" t="s">
        <v>25</v>
      </c>
      <c r="C169">
        <v>100</v>
      </c>
    </row>
    <row r="170" spans="2:8" x14ac:dyDescent="0.25">
      <c r="B170" t="s">
        <v>26</v>
      </c>
      <c r="C170">
        <v>40</v>
      </c>
    </row>
    <row r="171" spans="2:8" x14ac:dyDescent="0.25">
      <c r="B171" t="s">
        <v>24</v>
      </c>
      <c r="C171">
        <v>0.1</v>
      </c>
    </row>
    <row r="173" spans="2:8" x14ac:dyDescent="0.25">
      <c r="D173" t="s">
        <v>18</v>
      </c>
      <c r="E173">
        <f>C167-C168</f>
        <v>30</v>
      </c>
      <c r="G173" t="s">
        <v>6</v>
      </c>
      <c r="H173">
        <f>E173/E174</f>
        <v>1.8973665961010275</v>
      </c>
    </row>
    <row r="174" spans="2:8" x14ac:dyDescent="0.25">
      <c r="D174" t="s">
        <v>19</v>
      </c>
      <c r="E174">
        <f>C169/(C170^0.5)</f>
        <v>15.811388300841896</v>
      </c>
    </row>
    <row r="176" spans="2:8" x14ac:dyDescent="0.25">
      <c r="B176" t="s">
        <v>54</v>
      </c>
      <c r="E176" t="s">
        <v>55</v>
      </c>
    </row>
    <row r="177" spans="2:7" x14ac:dyDescent="0.25">
      <c r="B177" t="s">
        <v>56</v>
      </c>
      <c r="E177" t="s">
        <v>58</v>
      </c>
    </row>
    <row r="178" spans="2:7" x14ac:dyDescent="0.25">
      <c r="B178" t="s">
        <v>57</v>
      </c>
      <c r="E178" t="s">
        <v>58</v>
      </c>
    </row>
    <row r="191" spans="2:7" x14ac:dyDescent="0.25">
      <c r="B191" t="s">
        <v>1</v>
      </c>
      <c r="C191">
        <v>4.4000000000000004</v>
      </c>
      <c r="E191" t="s">
        <v>37</v>
      </c>
      <c r="G191" t="s">
        <v>39</v>
      </c>
    </row>
    <row r="192" spans="2:7" x14ac:dyDescent="0.25">
      <c r="B192" t="s">
        <v>9</v>
      </c>
      <c r="C192">
        <v>6.5</v>
      </c>
      <c r="E192" t="s">
        <v>38</v>
      </c>
      <c r="G192" t="s">
        <v>40</v>
      </c>
    </row>
    <row r="193" spans="1:8" x14ac:dyDescent="0.25">
      <c r="B193" t="s">
        <v>25</v>
      </c>
      <c r="C193">
        <v>1.76</v>
      </c>
    </row>
    <row r="194" spans="1:8" x14ac:dyDescent="0.25">
      <c r="B194" t="s">
        <v>26</v>
      </c>
      <c r="C194">
        <v>47</v>
      </c>
    </row>
    <row r="195" spans="1:8" x14ac:dyDescent="0.25">
      <c r="B195" t="s">
        <v>24</v>
      </c>
      <c r="C195">
        <v>0.05</v>
      </c>
    </row>
    <row r="197" spans="1:8" x14ac:dyDescent="0.25">
      <c r="D197" t="s">
        <v>18</v>
      </c>
      <c r="E197">
        <f>C191-C192</f>
        <v>-2.0999999999999996</v>
      </c>
      <c r="G197" t="s">
        <v>6</v>
      </c>
      <c r="H197">
        <f>E197/E198</f>
        <v>-8.1800424209330629</v>
      </c>
    </row>
    <row r="198" spans="1:8" x14ac:dyDescent="0.25">
      <c r="D198" t="s">
        <v>19</v>
      </c>
      <c r="E198">
        <f>C193/(C194^0.5)</f>
        <v>0.25672238503629441</v>
      </c>
    </row>
    <row r="199" spans="1:8" x14ac:dyDescent="0.25">
      <c r="G199" t="s">
        <v>23</v>
      </c>
      <c r="H199">
        <v>2.0000000000000001E-4</v>
      </c>
    </row>
    <row r="201" spans="1:8" x14ac:dyDescent="0.25">
      <c r="B201" t="s">
        <v>59</v>
      </c>
      <c r="F201" t="s">
        <v>60</v>
      </c>
    </row>
    <row r="204" spans="1:8" x14ac:dyDescent="0.25">
      <c r="A204" t="s">
        <v>61</v>
      </c>
    </row>
    <row r="205" spans="1:8" x14ac:dyDescent="0.25">
      <c r="B205" t="s">
        <v>62</v>
      </c>
    </row>
    <row r="206" spans="1:8" x14ac:dyDescent="0.25">
      <c r="C206" t="s">
        <v>63</v>
      </c>
    </row>
    <row r="207" spans="1:8" x14ac:dyDescent="0.25">
      <c r="C207" t="s">
        <v>64</v>
      </c>
    </row>
    <row r="208" spans="1:8" x14ac:dyDescent="0.25">
      <c r="C208" t="s">
        <v>27</v>
      </c>
    </row>
    <row r="210" spans="1:7" x14ac:dyDescent="0.25">
      <c r="C210" t="s">
        <v>65</v>
      </c>
    </row>
    <row r="211" spans="1:7" x14ac:dyDescent="0.25">
      <c r="C211" t="s">
        <v>66</v>
      </c>
    </row>
    <row r="212" spans="1:7" x14ac:dyDescent="0.25">
      <c r="C212" t="s">
        <v>27</v>
      </c>
    </row>
    <row r="214" spans="1:7" x14ac:dyDescent="0.25">
      <c r="A214" t="s">
        <v>67</v>
      </c>
    </row>
    <row r="216" spans="1:7" x14ac:dyDescent="0.25">
      <c r="A216" t="s">
        <v>68</v>
      </c>
    </row>
    <row r="217" spans="1:7" x14ac:dyDescent="0.25">
      <c r="B217" t="s">
        <v>69</v>
      </c>
    </row>
    <row r="218" spans="1:7" x14ac:dyDescent="0.25">
      <c r="B218" t="s">
        <v>70</v>
      </c>
      <c r="E218" t="s">
        <v>71</v>
      </c>
    </row>
    <row r="220" spans="1:7" x14ac:dyDescent="0.25">
      <c r="B220" t="s">
        <v>72</v>
      </c>
    </row>
    <row r="221" spans="1:7" x14ac:dyDescent="0.25">
      <c r="C221" t="s">
        <v>73</v>
      </c>
      <c r="D221">
        <v>53</v>
      </c>
      <c r="F221" t="s">
        <v>10</v>
      </c>
      <c r="G221">
        <f>D222-D223</f>
        <v>12.299999999999955</v>
      </c>
    </row>
    <row r="222" spans="1:7" x14ac:dyDescent="0.25">
      <c r="C222" t="s">
        <v>7</v>
      </c>
      <c r="D222">
        <v>512.29999999999995</v>
      </c>
      <c r="F222" t="s">
        <v>74</v>
      </c>
      <c r="G222">
        <f>D224/(D221^0.5)</f>
        <v>13.736056394868903</v>
      </c>
    </row>
    <row r="223" spans="1:7" x14ac:dyDescent="0.25">
      <c r="C223" t="s">
        <v>9</v>
      </c>
      <c r="D223">
        <v>500</v>
      </c>
    </row>
    <row r="224" spans="1:7" x14ac:dyDescent="0.25">
      <c r="C224" t="s">
        <v>25</v>
      </c>
      <c r="D224">
        <v>100</v>
      </c>
      <c r="F224" t="s">
        <v>6</v>
      </c>
      <c r="G224">
        <f>G221/G222</f>
        <v>0.89545351638150039</v>
      </c>
    </row>
    <row r="226" spans="1:8" x14ac:dyDescent="0.25">
      <c r="C226" t="s">
        <v>75</v>
      </c>
      <c r="D226">
        <v>0.05</v>
      </c>
      <c r="F226" t="s">
        <v>78</v>
      </c>
      <c r="H226" t="s">
        <v>58</v>
      </c>
    </row>
    <row r="227" spans="1:8" x14ac:dyDescent="0.25">
      <c r="C227" t="s">
        <v>76</v>
      </c>
      <c r="D227" s="3" t="s">
        <v>77</v>
      </c>
    </row>
    <row r="229" spans="1:8" x14ac:dyDescent="0.25">
      <c r="C229" t="s">
        <v>79</v>
      </c>
    </row>
    <row r="232" spans="1:8" x14ac:dyDescent="0.25">
      <c r="A232" t="s">
        <v>80</v>
      </c>
    </row>
    <row r="233" spans="1:8" x14ac:dyDescent="0.25">
      <c r="B233" t="s">
        <v>81</v>
      </c>
    </row>
    <row r="234" spans="1:8" x14ac:dyDescent="0.25">
      <c r="B234" t="s">
        <v>70</v>
      </c>
      <c r="E234" t="s">
        <v>82</v>
      </c>
    </row>
    <row r="236" spans="1:8" x14ac:dyDescent="0.25">
      <c r="B236" t="s">
        <v>83</v>
      </c>
    </row>
    <row r="237" spans="1:8" x14ac:dyDescent="0.25">
      <c r="C237" t="s">
        <v>73</v>
      </c>
      <c r="D237">
        <v>36</v>
      </c>
      <c r="F237" t="s">
        <v>10</v>
      </c>
      <c r="G237">
        <f>D238-D239</f>
        <v>-3.7999999999999972</v>
      </c>
    </row>
    <row r="238" spans="1:8" x14ac:dyDescent="0.25">
      <c r="C238" t="s">
        <v>7</v>
      </c>
      <c r="D238">
        <v>96.2</v>
      </c>
      <c r="F238" t="s">
        <v>74</v>
      </c>
      <c r="G238">
        <f>D240/(D237^0.5)</f>
        <v>2.5</v>
      </c>
    </row>
    <row r="239" spans="1:8" x14ac:dyDescent="0.25">
      <c r="C239" t="s">
        <v>9</v>
      </c>
      <c r="D239">
        <v>100</v>
      </c>
    </row>
    <row r="240" spans="1:8" x14ac:dyDescent="0.25">
      <c r="C240" t="s">
        <v>25</v>
      </c>
      <c r="D240">
        <v>15</v>
      </c>
      <c r="F240" t="s">
        <v>6</v>
      </c>
      <c r="G240">
        <f>G237/G238</f>
        <v>-1.5199999999999989</v>
      </c>
    </row>
    <row r="242" spans="1:8" x14ac:dyDescent="0.25">
      <c r="C242" t="s">
        <v>75</v>
      </c>
      <c r="D242">
        <v>0.05</v>
      </c>
      <c r="F242" t="s">
        <v>84</v>
      </c>
      <c r="H242" t="s">
        <v>58</v>
      </c>
    </row>
    <row r="243" spans="1:8" x14ac:dyDescent="0.25">
      <c r="C243" t="s">
        <v>76</v>
      </c>
      <c r="D243" s="3" t="s">
        <v>77</v>
      </c>
    </row>
    <row r="245" spans="1:8" x14ac:dyDescent="0.25">
      <c r="C245" t="s">
        <v>85</v>
      </c>
    </row>
    <row r="247" spans="1:8" x14ac:dyDescent="0.25">
      <c r="A247" t="s">
        <v>86</v>
      </c>
    </row>
    <row r="248" spans="1:8" x14ac:dyDescent="0.25">
      <c r="B248" t="s">
        <v>81</v>
      </c>
    </row>
    <row r="249" spans="1:8" x14ac:dyDescent="0.25">
      <c r="B249" t="s">
        <v>70</v>
      </c>
      <c r="E249" t="s">
        <v>87</v>
      </c>
    </row>
    <row r="251" spans="1:8" x14ac:dyDescent="0.25">
      <c r="B251" t="s">
        <v>88</v>
      </c>
    </row>
    <row r="252" spans="1:8" x14ac:dyDescent="0.25">
      <c r="C252" t="s">
        <v>73</v>
      </c>
      <c r="D252">
        <v>86</v>
      </c>
      <c r="F252" t="s">
        <v>10</v>
      </c>
      <c r="G252">
        <f>D253-D254</f>
        <v>18.599999999999994</v>
      </c>
    </row>
    <row r="253" spans="1:8" x14ac:dyDescent="0.25">
      <c r="C253" t="s">
        <v>7</v>
      </c>
      <c r="D253">
        <v>118.6</v>
      </c>
      <c r="F253" t="s">
        <v>74</v>
      </c>
      <c r="G253">
        <f>D255/(D252^0.5)</f>
        <v>1.6174915980515763</v>
      </c>
    </row>
    <row r="254" spans="1:8" x14ac:dyDescent="0.25">
      <c r="C254" t="s">
        <v>9</v>
      </c>
      <c r="D254">
        <v>100</v>
      </c>
    </row>
    <row r="255" spans="1:8" x14ac:dyDescent="0.25">
      <c r="C255" t="s">
        <v>25</v>
      </c>
      <c r="D255">
        <v>15</v>
      </c>
      <c r="F255" t="s">
        <v>6</v>
      </c>
      <c r="G255">
        <f>G252/G253</f>
        <v>11.49928693441467</v>
      </c>
    </row>
    <row r="257" spans="1:8" x14ac:dyDescent="0.25">
      <c r="C257" t="s">
        <v>75</v>
      </c>
      <c r="D257">
        <v>0.05</v>
      </c>
      <c r="F257" t="s">
        <v>89</v>
      </c>
      <c r="H257" t="s">
        <v>60</v>
      </c>
    </row>
    <row r="258" spans="1:8" x14ac:dyDescent="0.25">
      <c r="C258" t="s">
        <v>76</v>
      </c>
      <c r="D258" s="3" t="s">
        <v>77</v>
      </c>
    </row>
    <row r="260" spans="1:8" x14ac:dyDescent="0.25">
      <c r="B260" t="s">
        <v>90</v>
      </c>
    </row>
    <row r="261" spans="1:8" x14ac:dyDescent="0.25">
      <c r="B261" t="s">
        <v>91</v>
      </c>
    </row>
    <row r="263" spans="1:8" x14ac:dyDescent="0.25">
      <c r="A263" t="s">
        <v>92</v>
      </c>
    </row>
    <row r="264" spans="1:8" x14ac:dyDescent="0.25">
      <c r="B264" t="s">
        <v>81</v>
      </c>
    </row>
    <row r="265" spans="1:8" x14ac:dyDescent="0.25">
      <c r="B265" t="s">
        <v>70</v>
      </c>
      <c r="E265" t="b">
        <v>1</v>
      </c>
    </row>
    <row r="267" spans="1:8" x14ac:dyDescent="0.25">
      <c r="B267" t="s">
        <v>93</v>
      </c>
    </row>
    <row r="268" spans="1:8" x14ac:dyDescent="0.25">
      <c r="C268" t="s">
        <v>73</v>
      </c>
      <c r="D268">
        <v>29</v>
      </c>
      <c r="F268" t="s">
        <v>10</v>
      </c>
      <c r="G268">
        <f>D269-D270</f>
        <v>18.599999999999994</v>
      </c>
    </row>
    <row r="269" spans="1:8" x14ac:dyDescent="0.25">
      <c r="C269" t="s">
        <v>7</v>
      </c>
      <c r="D269">
        <v>118.6</v>
      </c>
      <c r="F269" t="s">
        <v>74</v>
      </c>
      <c r="G269">
        <f>D271/(D268^0.5)</f>
        <v>2.7854300726557781</v>
      </c>
    </row>
    <row r="270" spans="1:8" x14ac:dyDescent="0.25">
      <c r="C270" t="s">
        <v>9</v>
      </c>
      <c r="D270">
        <v>100</v>
      </c>
    </row>
    <row r="271" spans="1:8" x14ac:dyDescent="0.25">
      <c r="C271" t="s">
        <v>25</v>
      </c>
      <c r="D271">
        <v>15</v>
      </c>
      <c r="F271" t="s">
        <v>6</v>
      </c>
      <c r="G271">
        <f>G268/G269</f>
        <v>6.6776043608467823</v>
      </c>
    </row>
    <row r="273" spans="1:8" x14ac:dyDescent="0.25">
      <c r="C273" t="s">
        <v>75</v>
      </c>
      <c r="D273">
        <v>0.05</v>
      </c>
      <c r="F273" t="s">
        <v>94</v>
      </c>
      <c r="H273" t="s">
        <v>60</v>
      </c>
    </row>
    <row r="274" spans="1:8" x14ac:dyDescent="0.25">
      <c r="C274" t="s">
        <v>76</v>
      </c>
      <c r="D274" s="3" t="s">
        <v>77</v>
      </c>
    </row>
    <row r="276" spans="1:8" x14ac:dyDescent="0.25">
      <c r="C276" t="s">
        <v>95</v>
      </c>
    </row>
    <row r="277" spans="1:8" x14ac:dyDescent="0.25">
      <c r="C277" t="s">
        <v>96</v>
      </c>
    </row>
    <row r="279" spans="1:8" x14ac:dyDescent="0.25">
      <c r="A279" t="s">
        <v>97</v>
      </c>
    </row>
    <row r="280" spans="1:8" x14ac:dyDescent="0.25">
      <c r="B280" t="s">
        <v>98</v>
      </c>
    </row>
    <row r="281" spans="1:8" x14ac:dyDescent="0.25">
      <c r="B281" t="s">
        <v>70</v>
      </c>
      <c r="E281" t="s">
        <v>99</v>
      </c>
    </row>
    <row r="283" spans="1:8" x14ac:dyDescent="0.25">
      <c r="B283" t="s">
        <v>100</v>
      </c>
    </row>
    <row r="284" spans="1:8" x14ac:dyDescent="0.25">
      <c r="B284" t="s">
        <v>101</v>
      </c>
    </row>
    <row r="286" spans="1:8" x14ac:dyDescent="0.25">
      <c r="B286" t="s">
        <v>102</v>
      </c>
    </row>
    <row r="289" spans="1:7" x14ac:dyDescent="0.25">
      <c r="A289" t="s">
        <v>104</v>
      </c>
    </row>
    <row r="290" spans="1:7" x14ac:dyDescent="0.25">
      <c r="B290" t="s">
        <v>103</v>
      </c>
    </row>
    <row r="292" spans="1:7" x14ac:dyDescent="0.25">
      <c r="B292" t="s">
        <v>105</v>
      </c>
    </row>
    <row r="293" spans="1:7" x14ac:dyDescent="0.25">
      <c r="B293" t="s">
        <v>106</v>
      </c>
      <c r="F293" t="b">
        <v>1</v>
      </c>
    </row>
    <row r="295" spans="1:7" x14ac:dyDescent="0.25">
      <c r="B295" t="s">
        <v>107</v>
      </c>
    </row>
    <row r="296" spans="1:7" x14ac:dyDescent="0.25">
      <c r="C296" t="s">
        <v>108</v>
      </c>
    </row>
    <row r="297" spans="1:7" x14ac:dyDescent="0.25">
      <c r="C297" t="s">
        <v>109</v>
      </c>
    </row>
    <row r="298" spans="1:7" x14ac:dyDescent="0.25">
      <c r="C298" t="s">
        <v>110</v>
      </c>
      <c r="F298" t="s">
        <v>111</v>
      </c>
    </row>
    <row r="300" spans="1:7" x14ac:dyDescent="0.25">
      <c r="C300" t="s">
        <v>112</v>
      </c>
    </row>
    <row r="302" spans="1:7" x14ac:dyDescent="0.25">
      <c r="A302" t="s">
        <v>113</v>
      </c>
    </row>
    <row r="304" spans="1:7" x14ac:dyDescent="0.25">
      <c r="B304" t="s">
        <v>73</v>
      </c>
      <c r="C304" s="6">
        <v>50</v>
      </c>
      <c r="E304" t="s">
        <v>10</v>
      </c>
      <c r="F304" s="6">
        <f>C305-C306</f>
        <v>5</v>
      </c>
      <c r="G304" t="s">
        <v>118</v>
      </c>
    </row>
    <row r="305" spans="2:9" x14ac:dyDescent="0.25">
      <c r="B305" t="s">
        <v>7</v>
      </c>
      <c r="C305" s="6">
        <v>105</v>
      </c>
      <c r="E305" t="s">
        <v>74</v>
      </c>
      <c r="F305">
        <f>C307/(C304^0.5)</f>
        <v>2.1213203435596424</v>
      </c>
    </row>
    <row r="306" spans="2:9" x14ac:dyDescent="0.25">
      <c r="B306" t="s">
        <v>9</v>
      </c>
      <c r="C306" s="6">
        <v>100</v>
      </c>
    </row>
    <row r="307" spans="2:9" x14ac:dyDescent="0.25">
      <c r="B307" t="s">
        <v>25</v>
      </c>
      <c r="C307" s="6">
        <v>15</v>
      </c>
      <c r="E307" t="s">
        <v>6</v>
      </c>
      <c r="F307">
        <f>F304/F305</f>
        <v>2.3570226039551585</v>
      </c>
    </row>
    <row r="309" spans="2:9" x14ac:dyDescent="0.25">
      <c r="B309" t="s">
        <v>75</v>
      </c>
      <c r="C309">
        <v>0.1</v>
      </c>
      <c r="E309" t="s">
        <v>116</v>
      </c>
      <c r="I309" s="5">
        <f>C310</f>
        <v>1.65</v>
      </c>
    </row>
    <row r="310" spans="2:9" x14ac:dyDescent="0.25">
      <c r="B310" t="s">
        <v>117</v>
      </c>
      <c r="C310" s="3">
        <v>1.65</v>
      </c>
      <c r="E310" t="s">
        <v>114</v>
      </c>
      <c r="G310" s="5">
        <f>F307</f>
        <v>2.3570226039551585</v>
      </c>
      <c r="H310" t="s">
        <v>115</v>
      </c>
    </row>
    <row r="312" spans="2:9" x14ac:dyDescent="0.25">
      <c r="E312" s="4" t="str">
        <f>IF(F307&gt;C310,"Yes, Ho is rejected", "No, Ho is not rejected")</f>
        <v>Yes, Ho is rejected</v>
      </c>
      <c r="F312" s="4"/>
      <c r="G312" s="4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5" sqref="B5:D13"/>
    </sheetView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Bryan W Griffin</dc:creator>
  <cp:lastModifiedBy>Bryan W Griffin</cp:lastModifiedBy>
  <dcterms:created xsi:type="dcterms:W3CDTF">2012-05-26T16:03:59Z</dcterms:created>
  <dcterms:modified xsi:type="dcterms:W3CDTF">2012-05-28T20:37:24Z</dcterms:modified>
</cp:coreProperties>
</file>